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lentine\Desktop\amar2024\"/>
    </mc:Choice>
  </mc:AlternateContent>
  <xr:revisionPtr revIDLastSave="0" documentId="13_ncr:1_{DC44BB61-1A58-401F-ABD2-F24B0B54C77F}" xr6:coauthVersionLast="47" xr6:coauthVersionMax="47" xr10:uidLastSave="{00000000-0000-0000-0000-000000000000}"/>
  <bookViews>
    <workbookView xWindow="31080" yWindow="2160" windowWidth="20910" windowHeight="11835" xr2:uid="{00000000-000D-0000-FFFF-FFFF00000000}"/>
  </bookViews>
  <sheets>
    <sheet name="AG" sheetId="1" r:id="rId1"/>
    <sheet name="COMMERCIAL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L3" i="1"/>
  <c r="G4" i="1"/>
  <c r="H4" i="1" s="1"/>
  <c r="L4" i="1"/>
  <c r="G5" i="1"/>
  <c r="H5" i="1"/>
  <c r="L5" i="1"/>
  <c r="L19" i="1"/>
  <c r="L16" i="1"/>
  <c r="L14" i="1"/>
  <c r="L12" i="1"/>
  <c r="L11" i="1"/>
  <c r="L10" i="1"/>
  <c r="L7" i="1"/>
  <c r="L18" i="1"/>
  <c r="L17" i="1"/>
  <c r="L15" i="1"/>
  <c r="L13" i="1"/>
  <c r="L9" i="1"/>
  <c r="L8" i="1"/>
  <c r="L6" i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F7" i="2"/>
  <c r="F6" i="2"/>
  <c r="F5" i="2"/>
  <c r="F4" i="2"/>
  <c r="J4" i="1" l="1"/>
  <c r="J5" i="1"/>
  <c r="J3" i="1"/>
  <c r="J18" i="1"/>
  <c r="J13" i="1"/>
  <c r="J6" i="1"/>
  <c r="J17" i="1"/>
  <c r="J15" i="1"/>
  <c r="J8" i="1"/>
  <c r="J9" i="1"/>
  <c r="J12" i="1"/>
  <c r="J19" i="1"/>
  <c r="J16" i="1"/>
  <c r="J14" i="1"/>
  <c r="J11" i="1"/>
  <c r="J10" i="1"/>
  <c r="J7" i="1"/>
  <c r="J21" i="1" l="1"/>
</calcChain>
</file>

<file path=xl/sharedStrings.xml><?xml version="1.0" encoding="utf-8"?>
<sst xmlns="http://schemas.openxmlformats.org/spreadsheetml/2006/main" count="75" uniqueCount="62">
  <si>
    <t>Parcel Number</t>
  </si>
  <si>
    <t>Address</t>
  </si>
  <si>
    <t>Sale Date</t>
  </si>
  <si>
    <t>Sale Price</t>
  </si>
  <si>
    <t>Acres</t>
  </si>
  <si>
    <t>ROW</t>
  </si>
  <si>
    <t>EQ</t>
  </si>
  <si>
    <t>Price per Acre</t>
  </si>
  <si>
    <t>rate to #1</t>
  </si>
  <si>
    <t>#1 equivalent</t>
  </si>
  <si>
    <t>N Center Rd</t>
  </si>
  <si>
    <t xml:space="preserve"> </t>
  </si>
  <si>
    <t>04-17-300-002</t>
  </si>
  <si>
    <t>Corunna Rd</t>
  </si>
  <si>
    <t>04-33-100-005</t>
  </si>
  <si>
    <t>W Bristol Rd</t>
  </si>
  <si>
    <t>Parcel</t>
  </si>
  <si>
    <t>Net Acres</t>
  </si>
  <si>
    <t>Price</t>
  </si>
  <si>
    <t>per Acre</t>
  </si>
  <si>
    <t>17-31-300-010</t>
  </si>
  <si>
    <t>1217 E Frances Rd</t>
  </si>
  <si>
    <t>41-05-457-025</t>
  </si>
  <si>
    <t>2111 Davison Rd</t>
  </si>
  <si>
    <t>47-33-351-051</t>
  </si>
  <si>
    <t>3542 Western Rd</t>
  </si>
  <si>
    <t xml:space="preserve">Price </t>
  </si>
  <si>
    <t>per sq ft</t>
  </si>
  <si>
    <t>COMMERCIAL VACANT LAND SALES</t>
  </si>
  <si>
    <t>07-32-527-010/11</t>
  </si>
  <si>
    <t>Exchange Dr</t>
  </si>
  <si>
    <t>AGRICULTURAL LAND STUDY FOR 2024</t>
  </si>
  <si>
    <t>04-03-300-002/003</t>
  </si>
  <si>
    <t>N seymour Rd</t>
  </si>
  <si>
    <t>09-13-300-007</t>
  </si>
  <si>
    <t>Henderson Rd</t>
  </si>
  <si>
    <t>09-14-200-010</t>
  </si>
  <si>
    <t>09-32-100-018</t>
  </si>
  <si>
    <t>Irish Rd</t>
  </si>
  <si>
    <t>11-04-100-027</t>
  </si>
  <si>
    <t>E Frances Rd</t>
  </si>
  <si>
    <t>11-09-400-029</t>
  </si>
  <si>
    <t>E Stanley Rd</t>
  </si>
  <si>
    <t>N Elms Rd</t>
  </si>
  <si>
    <t>14-06-100-009</t>
  </si>
  <si>
    <t>14-06-200-028</t>
  </si>
  <si>
    <t>Webster Rd</t>
  </si>
  <si>
    <t xml:space="preserve"> 17-03-100-007</t>
  </si>
  <si>
    <t>17-15-200-015</t>
  </si>
  <si>
    <t>N Genesee Rd</t>
  </si>
  <si>
    <t>17-22-100-012</t>
  </si>
  <si>
    <t>E Vienna Rd</t>
  </si>
  <si>
    <t>17-36-400-021</t>
  </si>
  <si>
    <t>N Vassar Rd</t>
  </si>
  <si>
    <t>17-25-200-006</t>
  </si>
  <si>
    <t>E Wilson Rd</t>
  </si>
  <si>
    <t>18-02-300-004</t>
  </si>
  <si>
    <t>W Dodge Rd</t>
  </si>
  <si>
    <t>W Lake Rd</t>
  </si>
  <si>
    <t>18-34-200-016</t>
  </si>
  <si>
    <t>Average #1 Price Per Acre =</t>
  </si>
  <si>
    <t>Use $5,000 #1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</si>
</sst>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2" fontId="0" fillId="0" borderId="0" xfId="0" applyNumberFormat="1"/>
    <xf numFmtId="0" fontId="2" fillId="0" borderId="0" xfId="0" applyFont="1"/>
    <xf numFmtId="166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H24" sqref="H24"/>
    </sheetView>
  </sheetViews>
  <sheetFormatPr defaultRowHeight="15" x14ac:dyDescent="0.25"/>
  <cols>
    <col min="1" max="1" width="17.28515625" bestFit="1" customWidth="1"/>
    <col min="2" max="2" width="13.5703125" bestFit="1" customWidth="1"/>
    <col min="3" max="3" width="10.7109375" bestFit="1" customWidth="1"/>
    <col min="4" max="4" width="12.5703125" style="3" bestFit="1" customWidth="1"/>
    <col min="8" max="8" width="14.85546875" style="2" bestFit="1" customWidth="1"/>
    <col min="10" max="10" width="9.5703125" style="2" bestFit="1" customWidth="1"/>
  </cols>
  <sheetData>
    <row r="1" spans="1:12" ht="23.25" x14ac:dyDescent="0.3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</row>
    <row r="2" spans="1:12" x14ac:dyDescent="0.25">
      <c r="A2" t="s">
        <v>0</v>
      </c>
      <c r="B2" t="s">
        <v>1</v>
      </c>
      <c r="C2" t="s">
        <v>2</v>
      </c>
      <c r="D2" s="3" t="s">
        <v>3</v>
      </c>
      <c r="E2" t="s">
        <v>4</v>
      </c>
      <c r="F2" t="s">
        <v>5</v>
      </c>
      <c r="G2" t="s">
        <v>6</v>
      </c>
      <c r="H2" s="2" t="s">
        <v>7</v>
      </c>
      <c r="I2" t="s">
        <v>8</v>
      </c>
      <c r="J2" s="2" t="s">
        <v>9</v>
      </c>
    </row>
    <row r="3" spans="1:12" x14ac:dyDescent="0.25">
      <c r="A3" t="s">
        <v>32</v>
      </c>
      <c r="B3" t="s">
        <v>33</v>
      </c>
      <c r="C3" s="1">
        <v>44342</v>
      </c>
      <c r="D3" s="3">
        <v>435000</v>
      </c>
      <c r="E3">
        <v>115.95</v>
      </c>
      <c r="F3">
        <v>17.84</v>
      </c>
      <c r="G3">
        <f>+E3-F3</f>
        <v>98.11</v>
      </c>
      <c r="H3" s="2">
        <f t="shared" ref="H3:H19" si="0">+D3/G3</f>
        <v>4433.7987972683723</v>
      </c>
      <c r="I3" s="4">
        <v>0.9</v>
      </c>
      <c r="J3" s="2">
        <f>+H3*L3</f>
        <v>4926.4431080759696</v>
      </c>
      <c r="L3">
        <f>100/90</f>
        <v>1.1111111111111112</v>
      </c>
    </row>
    <row r="4" spans="1:12" x14ac:dyDescent="0.25">
      <c r="A4" t="s">
        <v>12</v>
      </c>
      <c r="B4" t="s">
        <v>13</v>
      </c>
      <c r="C4" s="1">
        <v>44424</v>
      </c>
      <c r="D4" s="3">
        <v>114000</v>
      </c>
      <c r="E4" s="4">
        <v>35.9</v>
      </c>
      <c r="F4">
        <v>5.54</v>
      </c>
      <c r="G4">
        <f t="shared" ref="G4:G19" si="1">+E4-F4</f>
        <v>30.36</v>
      </c>
      <c r="H4" s="2">
        <f t="shared" si="0"/>
        <v>3754.9407114624505</v>
      </c>
      <c r="I4" s="4">
        <v>0.95</v>
      </c>
      <c r="J4" s="2">
        <f t="shared" ref="J4:J19" si="2">+H4*L4</f>
        <v>3952.569169960474</v>
      </c>
      <c r="L4">
        <f>100/95</f>
        <v>1.0526315789473684</v>
      </c>
    </row>
    <row r="5" spans="1:12" x14ac:dyDescent="0.25">
      <c r="A5" t="s">
        <v>14</v>
      </c>
      <c r="B5" t="s">
        <v>15</v>
      </c>
      <c r="C5" s="1">
        <v>44420</v>
      </c>
      <c r="D5" s="3">
        <v>214900</v>
      </c>
      <c r="E5">
        <v>42.55</v>
      </c>
      <c r="F5">
        <v>1.87</v>
      </c>
      <c r="G5">
        <f t="shared" si="1"/>
        <v>40.68</v>
      </c>
      <c r="H5" s="2">
        <f t="shared" si="0"/>
        <v>5282.6941986234024</v>
      </c>
      <c r="I5" s="4">
        <v>0.95</v>
      </c>
      <c r="J5" s="2">
        <f t="shared" si="2"/>
        <v>5560.7307353930546</v>
      </c>
      <c r="L5">
        <f>100/95</f>
        <v>1.0526315789473684</v>
      </c>
    </row>
    <row r="6" spans="1:12" x14ac:dyDescent="0.25">
      <c r="A6" t="s">
        <v>34</v>
      </c>
      <c r="B6" t="s">
        <v>35</v>
      </c>
      <c r="C6" s="1">
        <v>44938</v>
      </c>
      <c r="D6" s="3">
        <v>333408</v>
      </c>
      <c r="E6">
        <v>69.83</v>
      </c>
      <c r="F6">
        <v>2.46</v>
      </c>
      <c r="G6">
        <f t="shared" si="1"/>
        <v>67.37</v>
      </c>
      <c r="H6" s="2">
        <f t="shared" si="0"/>
        <v>4948.9090099450787</v>
      </c>
      <c r="I6" s="4">
        <v>0.9</v>
      </c>
      <c r="J6" s="2">
        <f t="shared" si="2"/>
        <v>5498.7877888278654</v>
      </c>
      <c r="L6">
        <f t="shared" ref="L6:L18" si="3">100/90</f>
        <v>1.1111111111111112</v>
      </c>
    </row>
    <row r="7" spans="1:12" x14ac:dyDescent="0.25">
      <c r="A7" t="s">
        <v>36</v>
      </c>
      <c r="B7" t="s">
        <v>35</v>
      </c>
      <c r="C7" s="1">
        <v>44419</v>
      </c>
      <c r="D7" s="3">
        <v>165000</v>
      </c>
      <c r="E7">
        <v>38.5</v>
      </c>
      <c r="F7">
        <v>6.09</v>
      </c>
      <c r="G7">
        <f t="shared" si="1"/>
        <v>32.409999999999997</v>
      </c>
      <c r="H7" s="2">
        <f t="shared" si="0"/>
        <v>5091.0212897253941</v>
      </c>
      <c r="I7" s="4">
        <v>0.8</v>
      </c>
      <c r="J7" s="2">
        <f t="shared" si="2"/>
        <v>6363.7766121567429</v>
      </c>
      <c r="L7" s="6">
        <f>100/80</f>
        <v>1.25</v>
      </c>
    </row>
    <row r="8" spans="1:12" x14ac:dyDescent="0.25">
      <c r="A8" t="s">
        <v>37</v>
      </c>
      <c r="B8" t="s">
        <v>38</v>
      </c>
      <c r="C8" s="1">
        <v>44519</v>
      </c>
      <c r="D8" s="3">
        <v>55000</v>
      </c>
      <c r="E8">
        <v>11.28</v>
      </c>
      <c r="F8">
        <v>1.63</v>
      </c>
      <c r="G8">
        <f t="shared" si="1"/>
        <v>9.6499999999999986</v>
      </c>
      <c r="H8" s="2">
        <f t="shared" si="0"/>
        <v>5699.4818652849754</v>
      </c>
      <c r="I8" s="4">
        <v>0.9</v>
      </c>
      <c r="J8" s="2">
        <f t="shared" si="2"/>
        <v>6332.7576280944177</v>
      </c>
      <c r="L8">
        <f t="shared" si="3"/>
        <v>1.1111111111111112</v>
      </c>
    </row>
    <row r="9" spans="1:12" x14ac:dyDescent="0.25">
      <c r="A9" t="s">
        <v>39</v>
      </c>
      <c r="B9" t="s">
        <v>40</v>
      </c>
      <c r="C9" s="1">
        <v>44820</v>
      </c>
      <c r="D9" s="3">
        <v>170000</v>
      </c>
      <c r="E9">
        <v>47.85</v>
      </c>
      <c r="F9">
        <v>8.7100000000000009</v>
      </c>
      <c r="G9">
        <f t="shared" si="1"/>
        <v>39.14</v>
      </c>
      <c r="H9" s="2">
        <f t="shared" si="0"/>
        <v>4343.3827286663263</v>
      </c>
      <c r="I9" s="4">
        <v>0.9</v>
      </c>
      <c r="J9" s="2">
        <f t="shared" si="2"/>
        <v>4825.9808096292518</v>
      </c>
      <c r="L9">
        <f t="shared" si="3"/>
        <v>1.1111111111111112</v>
      </c>
    </row>
    <row r="10" spans="1:12" x14ac:dyDescent="0.25">
      <c r="A10" t="s">
        <v>41</v>
      </c>
      <c r="B10" t="s">
        <v>42</v>
      </c>
      <c r="C10" s="1">
        <v>44818</v>
      </c>
      <c r="D10" s="3">
        <v>160740</v>
      </c>
      <c r="E10" s="4">
        <v>53.6</v>
      </c>
      <c r="F10">
        <v>2.17</v>
      </c>
      <c r="G10">
        <f t="shared" si="1"/>
        <v>51.43</v>
      </c>
      <c r="H10" s="2">
        <f t="shared" si="0"/>
        <v>3125.4131829671396</v>
      </c>
      <c r="I10" s="4">
        <v>0.95</v>
      </c>
      <c r="J10" s="2">
        <f t="shared" si="2"/>
        <v>3289.9086136496203</v>
      </c>
      <c r="L10">
        <f>100/95</f>
        <v>1.0526315789473684</v>
      </c>
    </row>
    <row r="11" spans="1:12" x14ac:dyDescent="0.25">
      <c r="A11" t="s">
        <v>44</v>
      </c>
      <c r="B11" t="s">
        <v>43</v>
      </c>
      <c r="C11" s="1">
        <v>44322</v>
      </c>
      <c r="D11" s="3">
        <v>188000</v>
      </c>
      <c r="E11" s="4">
        <v>65</v>
      </c>
      <c r="F11">
        <v>30.95</v>
      </c>
      <c r="G11">
        <f t="shared" si="1"/>
        <v>34.049999999999997</v>
      </c>
      <c r="H11" s="2">
        <f t="shared" si="0"/>
        <v>5521.2922173274601</v>
      </c>
      <c r="I11" s="4">
        <v>0.95</v>
      </c>
      <c r="J11" s="2">
        <f t="shared" si="2"/>
        <v>5811.886544555221</v>
      </c>
      <c r="L11">
        <f>100/95</f>
        <v>1.0526315789473684</v>
      </c>
    </row>
    <row r="12" spans="1:12" x14ac:dyDescent="0.25">
      <c r="A12" t="s">
        <v>45</v>
      </c>
      <c r="B12" t="s">
        <v>46</v>
      </c>
      <c r="C12" s="1">
        <v>44322</v>
      </c>
      <c r="D12" s="3">
        <v>355526</v>
      </c>
      <c r="E12">
        <v>98.5</v>
      </c>
      <c r="F12">
        <v>4.88</v>
      </c>
      <c r="G12">
        <f t="shared" si="1"/>
        <v>93.62</v>
      </c>
      <c r="H12" s="2">
        <f t="shared" si="0"/>
        <v>3797.543259987182</v>
      </c>
      <c r="I12" s="4">
        <v>0.95</v>
      </c>
      <c r="J12" s="2">
        <f t="shared" si="2"/>
        <v>3997.4139578812437</v>
      </c>
      <c r="L12">
        <f>100/95</f>
        <v>1.0526315789473684</v>
      </c>
    </row>
    <row r="13" spans="1:12" x14ac:dyDescent="0.25">
      <c r="A13" t="s">
        <v>47</v>
      </c>
      <c r="B13" t="s">
        <v>10</v>
      </c>
      <c r="C13" s="1">
        <v>44300</v>
      </c>
      <c r="D13" s="3">
        <v>125000</v>
      </c>
      <c r="E13" s="4">
        <v>33.35</v>
      </c>
      <c r="F13">
        <v>8.84</v>
      </c>
      <c r="G13">
        <f t="shared" si="1"/>
        <v>24.51</v>
      </c>
      <c r="H13" s="2">
        <f t="shared" si="0"/>
        <v>5099.959200326397</v>
      </c>
      <c r="I13" s="4">
        <v>0.9</v>
      </c>
      <c r="J13" s="2">
        <f t="shared" si="2"/>
        <v>5666.6213336959972</v>
      </c>
      <c r="L13">
        <f t="shared" si="3"/>
        <v>1.1111111111111112</v>
      </c>
    </row>
    <row r="14" spans="1:12" x14ac:dyDescent="0.25">
      <c r="A14" t="s">
        <v>48</v>
      </c>
      <c r="B14" t="s">
        <v>49</v>
      </c>
      <c r="C14" s="1">
        <v>44901</v>
      </c>
      <c r="D14" s="3">
        <v>145000</v>
      </c>
      <c r="E14">
        <v>50.16</v>
      </c>
      <c r="F14">
        <v>11.24</v>
      </c>
      <c r="G14">
        <f t="shared" si="1"/>
        <v>38.919999999999995</v>
      </c>
      <c r="H14" s="2">
        <f t="shared" si="0"/>
        <v>3725.5909558067838</v>
      </c>
      <c r="I14" s="4">
        <v>0.8</v>
      </c>
      <c r="J14" s="2">
        <f t="shared" si="2"/>
        <v>4656.9886947584801</v>
      </c>
      <c r="L14">
        <f>100/80</f>
        <v>1.25</v>
      </c>
    </row>
    <row r="15" spans="1:12" x14ac:dyDescent="0.25">
      <c r="A15" t="s">
        <v>50</v>
      </c>
      <c r="B15" t="s">
        <v>51</v>
      </c>
      <c r="C15" s="1">
        <v>44655</v>
      </c>
      <c r="D15" s="3">
        <v>120000</v>
      </c>
      <c r="E15" s="4">
        <v>24.45</v>
      </c>
      <c r="F15">
        <v>3.51</v>
      </c>
      <c r="G15">
        <f t="shared" si="1"/>
        <v>20.939999999999998</v>
      </c>
      <c r="H15" s="2">
        <f t="shared" si="0"/>
        <v>5730.6590257879661</v>
      </c>
      <c r="I15" s="4">
        <v>0.9</v>
      </c>
      <c r="J15" s="2">
        <f t="shared" si="2"/>
        <v>6367.3989175421848</v>
      </c>
      <c r="L15">
        <f t="shared" si="3"/>
        <v>1.1111111111111112</v>
      </c>
    </row>
    <row r="16" spans="1:12" x14ac:dyDescent="0.25">
      <c r="A16" t="s">
        <v>54</v>
      </c>
      <c r="B16" t="s">
        <v>55</v>
      </c>
      <c r="C16" s="1">
        <v>44777</v>
      </c>
      <c r="D16" s="3">
        <v>140000</v>
      </c>
      <c r="E16">
        <v>30.45</v>
      </c>
      <c r="F16">
        <v>3.06</v>
      </c>
      <c r="G16">
        <f t="shared" si="1"/>
        <v>27.39</v>
      </c>
      <c r="H16" s="2">
        <f t="shared" si="0"/>
        <v>5111.3545089448698</v>
      </c>
      <c r="I16" s="4">
        <v>0.95</v>
      </c>
      <c r="J16" s="2">
        <f t="shared" si="2"/>
        <v>5380.3731673103894</v>
      </c>
      <c r="L16">
        <f>100/95</f>
        <v>1.0526315789473684</v>
      </c>
    </row>
    <row r="17" spans="1:14" x14ac:dyDescent="0.25">
      <c r="A17" t="s">
        <v>52</v>
      </c>
      <c r="B17" t="s">
        <v>53</v>
      </c>
      <c r="C17" s="1">
        <v>44862</v>
      </c>
      <c r="D17" s="3">
        <v>150000</v>
      </c>
      <c r="E17" s="4">
        <v>45.47</v>
      </c>
      <c r="F17">
        <v>6.81</v>
      </c>
      <c r="G17">
        <f t="shared" si="1"/>
        <v>38.659999999999997</v>
      </c>
      <c r="H17" s="2">
        <f t="shared" si="0"/>
        <v>3879.9793067770311</v>
      </c>
      <c r="I17" s="4">
        <v>0.9</v>
      </c>
      <c r="J17" s="2">
        <f t="shared" si="2"/>
        <v>4311.0881186411461</v>
      </c>
      <c r="L17">
        <f t="shared" si="3"/>
        <v>1.1111111111111112</v>
      </c>
    </row>
    <row r="18" spans="1:14" x14ac:dyDescent="0.25">
      <c r="A18" t="s">
        <v>56</v>
      </c>
      <c r="B18" t="s">
        <v>58</v>
      </c>
      <c r="C18" s="1">
        <v>44914</v>
      </c>
      <c r="D18" s="3">
        <v>170250</v>
      </c>
      <c r="E18">
        <v>56.08</v>
      </c>
      <c r="F18">
        <v>8.66</v>
      </c>
      <c r="G18">
        <f t="shared" si="1"/>
        <v>47.42</v>
      </c>
      <c r="H18" s="2">
        <f t="shared" si="0"/>
        <v>3590.2572754112189</v>
      </c>
      <c r="I18" s="4">
        <v>0.9</v>
      </c>
      <c r="J18" s="2">
        <f t="shared" si="2"/>
        <v>3989.1747504569103</v>
      </c>
      <c r="L18">
        <f t="shared" si="3"/>
        <v>1.1111111111111112</v>
      </c>
    </row>
    <row r="19" spans="1:14" x14ac:dyDescent="0.25">
      <c r="A19" t="s">
        <v>59</v>
      </c>
      <c r="B19" t="s">
        <v>57</v>
      </c>
      <c r="C19" s="1">
        <v>44874</v>
      </c>
      <c r="D19" s="3">
        <v>360000</v>
      </c>
      <c r="E19">
        <v>98.73</v>
      </c>
      <c r="F19">
        <v>24.95</v>
      </c>
      <c r="G19">
        <f t="shared" si="1"/>
        <v>73.78</v>
      </c>
      <c r="H19" s="2">
        <f t="shared" si="0"/>
        <v>4879.371103280022</v>
      </c>
      <c r="I19" s="4">
        <v>0.95</v>
      </c>
      <c r="J19" s="2">
        <f t="shared" si="2"/>
        <v>5136.1801087158119</v>
      </c>
      <c r="L19">
        <f>100/95</f>
        <v>1.0526315789473684</v>
      </c>
      <c r="N19" t="s">
        <v>11</v>
      </c>
    </row>
    <row r="20" spans="1:14" x14ac:dyDescent="0.25">
      <c r="G20" t="s">
        <v>11</v>
      </c>
      <c r="J20" s="2" t="s">
        <v>11</v>
      </c>
      <c r="L20" t="s">
        <v>11</v>
      </c>
    </row>
    <row r="21" spans="1:14" x14ac:dyDescent="0.25">
      <c r="G21" t="s">
        <v>60</v>
      </c>
      <c r="J21" s="2">
        <f>AVERAGE(J3:J20)</f>
        <v>5062.8282387849868</v>
      </c>
      <c r="K21" t="s">
        <v>11</v>
      </c>
      <c r="L21" t="s">
        <v>11</v>
      </c>
    </row>
    <row r="22" spans="1:14" x14ac:dyDescent="0.25">
      <c r="L22" t="s">
        <v>11</v>
      </c>
    </row>
    <row r="23" spans="1:14" x14ac:dyDescent="0.25">
      <c r="H23" s="2" t="s">
        <v>61</v>
      </c>
      <c r="L23" t="s">
        <v>11</v>
      </c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A7" sqref="A7:XFD7"/>
    </sheetView>
  </sheetViews>
  <sheetFormatPr defaultRowHeight="15" x14ac:dyDescent="0.25"/>
  <cols>
    <col min="1" max="1" width="16.140625" bestFit="1" customWidth="1"/>
    <col min="2" max="2" width="15.5703125" bestFit="1" customWidth="1"/>
    <col min="3" max="3" width="10.7109375" bestFit="1" customWidth="1"/>
    <col min="4" max="4" width="10.5703125" style="2" bestFit="1" customWidth="1"/>
    <col min="6" max="6" width="10.5703125" bestFit="1" customWidth="1"/>
  </cols>
  <sheetData>
    <row r="1" spans="1:8" s="5" customFormat="1" ht="23.25" x14ac:dyDescent="0.35">
      <c r="A1" s="7" t="s">
        <v>28</v>
      </c>
      <c r="B1" s="7"/>
      <c r="C1" s="7"/>
      <c r="D1" s="7"/>
      <c r="E1" s="7"/>
      <c r="F1" s="7"/>
      <c r="G1" s="7"/>
    </row>
    <row r="2" spans="1:8" x14ac:dyDescent="0.25">
      <c r="F2" t="s">
        <v>18</v>
      </c>
      <c r="G2" t="s">
        <v>26</v>
      </c>
      <c r="H2" t="s">
        <v>11</v>
      </c>
    </row>
    <row r="3" spans="1:8" x14ac:dyDescent="0.25">
      <c r="A3" t="s">
        <v>16</v>
      </c>
      <c r="B3" t="s">
        <v>1</v>
      </c>
      <c r="C3" t="s">
        <v>2</v>
      </c>
      <c r="D3" s="2" t="s">
        <v>3</v>
      </c>
      <c r="E3" t="s">
        <v>17</v>
      </c>
      <c r="F3" t="s">
        <v>19</v>
      </c>
      <c r="G3" t="s">
        <v>27</v>
      </c>
      <c r="H3" t="s">
        <v>11</v>
      </c>
    </row>
    <row r="4" spans="1:8" x14ac:dyDescent="0.25">
      <c r="A4" t="s">
        <v>20</v>
      </c>
      <c r="B4" t="s">
        <v>21</v>
      </c>
      <c r="C4" s="1">
        <v>44560</v>
      </c>
      <c r="D4" s="2">
        <v>19000</v>
      </c>
      <c r="E4">
        <v>0.54900000000000004</v>
      </c>
      <c r="F4" s="2">
        <f t="shared" ref="F4:F7" si="0">+D4/E4</f>
        <v>34608.378870673951</v>
      </c>
      <c r="G4">
        <v>0.79</v>
      </c>
    </row>
    <row r="5" spans="1:8" x14ac:dyDescent="0.25">
      <c r="A5" t="s">
        <v>22</v>
      </c>
      <c r="B5" t="s">
        <v>23</v>
      </c>
      <c r="C5" s="1">
        <v>44462</v>
      </c>
      <c r="D5" s="2">
        <v>11000</v>
      </c>
      <c r="E5">
        <v>0.31</v>
      </c>
      <c r="F5" s="2">
        <f t="shared" si="0"/>
        <v>35483.870967741939</v>
      </c>
      <c r="G5">
        <v>0.82</v>
      </c>
    </row>
    <row r="6" spans="1:8" x14ac:dyDescent="0.25">
      <c r="A6" t="s">
        <v>24</v>
      </c>
      <c r="B6" t="s">
        <v>25</v>
      </c>
      <c r="C6" s="1">
        <v>44494</v>
      </c>
      <c r="D6" s="2">
        <v>15000</v>
      </c>
      <c r="E6">
        <v>0.32500000000000001</v>
      </c>
      <c r="F6" s="2">
        <f t="shared" si="0"/>
        <v>46153.846153846149</v>
      </c>
      <c r="G6">
        <v>1.06</v>
      </c>
    </row>
    <row r="7" spans="1:8" x14ac:dyDescent="0.25">
      <c r="A7" t="s">
        <v>29</v>
      </c>
      <c r="B7" t="s">
        <v>30</v>
      </c>
      <c r="C7" s="1">
        <v>44407</v>
      </c>
      <c r="D7" s="2">
        <v>65000</v>
      </c>
      <c r="E7">
        <v>1.863</v>
      </c>
      <c r="F7" s="2">
        <f t="shared" si="0"/>
        <v>34889.96242619431</v>
      </c>
      <c r="G7">
        <v>0.8</v>
      </c>
    </row>
    <row r="8" spans="1:8" x14ac:dyDescent="0.25">
      <c r="F8" s="2"/>
    </row>
    <row r="9" spans="1:8" x14ac:dyDescent="0.25">
      <c r="F9" s="2"/>
    </row>
    <row r="10" spans="1:8" x14ac:dyDescent="0.25">
      <c r="F10" s="2"/>
    </row>
    <row r="11" spans="1:8" x14ac:dyDescent="0.25">
      <c r="F11" s="2"/>
    </row>
    <row r="12" spans="1:8" x14ac:dyDescent="0.25">
      <c r="F12" s="2"/>
    </row>
    <row r="13" spans="1:8" x14ac:dyDescent="0.25">
      <c r="F13" s="2"/>
    </row>
    <row r="14" spans="1:8" x14ac:dyDescent="0.25">
      <c r="F14" s="2"/>
    </row>
    <row r="15" spans="1:8" x14ac:dyDescent="0.25">
      <c r="F15" s="2"/>
    </row>
    <row r="16" spans="1:8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</vt:lpstr>
      <vt:lpstr>COMMERCIAL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</dc:creator>
  <cp:lastModifiedBy>Assessor</cp:lastModifiedBy>
  <cp:lastPrinted>2023-01-18T19:20:35Z</cp:lastPrinted>
  <dcterms:created xsi:type="dcterms:W3CDTF">2023-01-18T15:43:12Z</dcterms:created>
  <dcterms:modified xsi:type="dcterms:W3CDTF">2023-12-28T20:29:28Z</dcterms:modified>
</cp:coreProperties>
</file>